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03A56828-1FE1-4E56-AECE-4325BF5DF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1" r:id="rId1"/>
    <sheet name="Calculo_Planilla" sheetId="2" r:id="rId2"/>
    <sheet name="Referencias" sheetId="3" r:id="rId3"/>
    <sheet name="Pregunta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4" l="1"/>
  <c r="F17" i="4"/>
  <c r="F16" i="4"/>
  <c r="F15" i="4"/>
  <c r="F14" i="4"/>
  <c r="F13" i="4"/>
  <c r="F12" i="4"/>
  <c r="F11" i="4"/>
  <c r="F10" i="4"/>
  <c r="F9" i="4"/>
  <c r="C20" i="1"/>
  <c r="C21" i="1" s="1"/>
</calcChain>
</file>

<file path=xl/sharedStrings.xml><?xml version="1.0" encoding="utf-8"?>
<sst xmlns="http://schemas.openxmlformats.org/spreadsheetml/2006/main" count="83" uniqueCount="83">
  <si>
    <t>BEATWAVE MUSIC FESTIVAL</t>
  </si>
  <si>
    <t>Misión 3: Ventas y Planilla de Promotores (Nivel Básico - Clase)</t>
  </si>
  <si>
    <t>HISTORIA Y LORE</t>
  </si>
  <si>
    <t>¡Bienvenido de nuevo, Coordinador! BeatWave ha lanzado la comercialización de sus pases VIP.</t>
  </si>
  <si>
    <t>Para ello, contratamos un equipo de 10 promotores de ventas estrella.</t>
  </si>
  <si>
    <t>Tu tarea es calcular el salario neto de cada promotor sumando sus salarios base, comisiones y bonos,</t>
  </si>
  <si>
    <t>restando la retención de ley. ¡Consolida el presupuesto total del staff!</t>
  </si>
  <si>
    <t>REGLAS DEL RETO</t>
  </si>
  <si>
    <t>1. Resuelve las preguntas en la hoja 'Preguntas' ingresando fórmulas en la columna amarilla.</t>
  </si>
  <si>
    <t>2. Completa primero las celdas amarillas en 'Calculo_Planilla' usando referencias absolutas ($).</t>
  </si>
  <si>
    <t>3. No alteres las columnas fijas ni los parámetros de referencias.</t>
  </si>
  <si>
    <t>TABLERO DE PUNTOS</t>
  </si>
  <si>
    <t>Concepto</t>
  </si>
  <si>
    <t>Valor / Resultado</t>
  </si>
  <si>
    <t>Puntos Máximos del Reto</t>
  </si>
  <si>
    <t>Puntos Obtenidos</t>
  </si>
  <si>
    <t>Estado del Reto</t>
  </si>
  <si>
    <t>CONTROL DE COMISIONES Y PLANILLA DE SUELDOS - STAFF VIP</t>
  </si>
  <si>
    <t>ID Promotor</t>
  </si>
  <si>
    <t>Nombre Promotor</t>
  </si>
  <si>
    <t>Sueldo Base (Bs.)</t>
  </si>
  <si>
    <t>Pases VIP Vendidos</t>
  </si>
  <si>
    <t>Monto Vendido (Bs.)</t>
  </si>
  <si>
    <t>Comisión (Bs.)</t>
  </si>
  <si>
    <t>Bono Incentivo (Bs.)</t>
  </si>
  <si>
    <t>Retención Impuestos (Bs.)</t>
  </si>
  <si>
    <t>Salario Neto (Bs.)</t>
  </si>
  <si>
    <t>BW-VEN-301</t>
  </si>
  <si>
    <t>Mariana Flores</t>
  </si>
  <si>
    <t>BW-VEN-302</t>
  </si>
  <si>
    <t>Juan Carlos Pérez</t>
  </si>
  <si>
    <t>BW-VEN-303</t>
  </si>
  <si>
    <t>Gabriela Justiniano</t>
  </si>
  <si>
    <t>BW-VEN-304</t>
  </si>
  <si>
    <t>Luis Fernando Sosa</t>
  </si>
  <si>
    <t>BW-VEN-305</t>
  </si>
  <si>
    <t>Camila Ribera</t>
  </si>
  <si>
    <t>BW-VEN-306</t>
  </si>
  <si>
    <t>Mateo Mercado</t>
  </si>
  <si>
    <t>BW-VEN-307</t>
  </si>
  <si>
    <t>Sofía Salvatierra</t>
  </si>
  <si>
    <t>BW-VEN-308</t>
  </si>
  <si>
    <t>Alejandro Silva</t>
  </si>
  <si>
    <t>BW-VEN-309</t>
  </si>
  <si>
    <t>Valeria Antelo</t>
  </si>
  <si>
    <t>BW-VEN-310</t>
  </si>
  <si>
    <t>Nicolás Hurtado</t>
  </si>
  <si>
    <t>PARÁMETROS DE PLANILLA Y TASAS</t>
  </si>
  <si>
    <t>Parámetro Comercial</t>
  </si>
  <si>
    <t>Valor</t>
  </si>
  <si>
    <t>Precio de Venta Pase VIP</t>
  </si>
  <si>
    <t>Porcentaje Comisión de Venta</t>
  </si>
  <si>
    <t>Bono Incentivo por Pase VIP</t>
  </si>
  <si>
    <t>Tasa de Retención de Impuestos</t>
  </si>
  <si>
    <t>Tipo de Cambio (BOB por USD)</t>
  </si>
  <si>
    <t>PANEL DE PREGUNTAS Y VALIDACIÓN (NIVEL BÁSICO)</t>
  </si>
  <si>
    <t>Instrucciones: Completa primero las columnas calculadas en 'Calculo_Planilla' usando aritmética básica y referencias absolutas ($). Resuelve las preguntas ingresando fórmulas en la columna amarilla (Tu Respuesta). El validador verificará automáticamente.</t>
  </si>
  <si>
    <t>#</t>
  </si>
  <si>
    <t>Descripción del Reto</t>
  </si>
  <si>
    <t>Puntos</t>
  </si>
  <si>
    <t>Tu Respuesta</t>
  </si>
  <si>
    <t>Pista</t>
  </si>
  <si>
    <t>Estado</t>
  </si>
  <si>
    <t>¿Cuál es el monto total vendido en bolivianos (Bs.) por todos los promotores?</t>
  </si>
  <si>
    <t>Bs. 161,6x0.00</t>
  </si>
  <si>
    <t>¿Cuál es el promedio de pases VIP vendidos por promotor?</t>
  </si>
  <si>
    <t>x0.40</t>
  </si>
  <si>
    <t>¿Cuál es el monto total pagado en comisiones a todo el staff en bolivianos (Bs.)?</t>
  </si>
  <si>
    <t>Bs. 12,9x8.00</t>
  </si>
  <si>
    <t>¿Cuál es el salario neto total a pagar a todos los promotores en bolivianos (Bs.)?</t>
  </si>
  <si>
    <t>Bs. 41,7x2.00</t>
  </si>
  <si>
    <t>¿Cuál es el salario neto más alto obtenido por un promotor en bolivianos (Bs.)?</t>
  </si>
  <si>
    <t>Bs. 5,2x0.63</t>
  </si>
  <si>
    <t>¿Cuál es el salario neto más bajo obtenido por un promotor en bolivianos (Bs.)?</t>
  </si>
  <si>
    <t>Bs. 3,5x7.13</t>
  </si>
  <si>
    <t>¿Cuántos promotores vendieron más de 35 pases VIP?</t>
  </si>
  <si>
    <t>6</t>
  </si>
  <si>
    <t>¿Cuál es el promedio de la retención de impuestos aplicada por promotor en bolivianos (Bs.)?</t>
  </si>
  <si>
    <t>Bs. 5x6.60</t>
  </si>
  <si>
    <t>¿Cuántos promotores tienen un sueldo base superior a Bs. 2,500.00?</t>
  </si>
  <si>
    <t>4</t>
  </si>
  <si>
    <t>¿Cuál es el salario neto total acumulado de todo el staff expresado en Dólares (USD)?</t>
  </si>
  <si>
    <t>$4,2x9.80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</si>
</sst>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Bs. &quot;#,##0.00"/>
    <numFmt numFmtId="165" formatCode="0.0%"/>
    <numFmt numFmtId="166" formatCode="\$#,##0.00"/>
  </numFmts>
  <fonts count="13">
    <font>
      <sz val="11"/>
      <color theme="1"/>
      <name val="Calibri"/>
      <family val="2"/>
      <scheme val="minor"/>
    </font>
    <font>
      <b/>
      <sz val="18"/>
      <color rgb="FFFFFFFF"/>
      <name val="Segoe UI"/>
    </font>
    <font>
      <b/>
      <i/>
      <sz val="12"/>
      <color rgb="FF595959"/>
      <name val="Segoe UI"/>
    </font>
    <font>
      <b/>
      <sz val="11"/>
      <color rgb="FF1F4E78"/>
      <name val="Segoe UI"/>
    </font>
    <font>
      <sz val="10"/>
      <name val="Segoe UI"/>
    </font>
    <font>
      <b/>
      <sz val="12"/>
      <name val="Segoe UI"/>
    </font>
    <font>
      <b/>
      <sz val="10"/>
      <color rgb="FFFFFFFF"/>
      <name val="Segoe UI"/>
    </font>
    <font>
      <b/>
      <sz val="10"/>
      <name val="Segoe UI"/>
    </font>
    <font>
      <b/>
      <sz val="14"/>
      <color rgb="FFFFFFFF"/>
      <name val="Segoe UI"/>
    </font>
    <font>
      <b/>
      <sz val="12"/>
      <color rgb="FFFFFFFF"/>
      <name val="Segoe UI"/>
    </font>
    <font>
      <i/>
      <sz val="9"/>
      <name val="Segoe UI"/>
    </font>
    <font>
      <sz val="9.5"/>
      <name val="Segoe UI"/>
    </font>
    <font>
      <i/>
      <sz val="9.5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F2F4F7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164" fontId="4" fillId="4" borderId="1" xfId="0" applyNumberFormat="1" applyFont="1" applyFill="1" applyBorder="1" applyAlignment="1">
      <alignment horizontal="right"/>
    </xf>
    <xf numFmtId="3" fontId="4" fillId="4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 applyProtection="1">
      <alignment horizontal="right" vertical="center"/>
      <protection locked="0"/>
    </xf>
    <xf numFmtId="3" fontId="7" fillId="3" borderId="1" xfId="0" applyNumberFormat="1" applyFont="1" applyFill="1" applyBorder="1" applyAlignment="1" applyProtection="1">
      <alignment horizontal="right" vertical="center"/>
      <protection locked="0"/>
    </xf>
    <xf numFmtId="166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ont>
        <b/>
        <color rgb="FF7F7F7F"/>
      </font>
      <fill>
        <patternFill patternType="solid">
          <fgColor rgb="FFFFF2CC"/>
          <bgColor rgb="FFFFF2CC"/>
        </patternFill>
      </fill>
    </dxf>
    <dxf>
      <font>
        <b/>
        <color rgb="FFC65911"/>
      </font>
      <fill>
        <patternFill patternType="solid">
          <fgColor rgb="FFFCE4D6"/>
          <bgColor rgb="FFFCE4D6"/>
        </patternFill>
      </fill>
    </dxf>
    <dxf>
      <font>
        <b/>
        <color rgb="FF375623"/>
      </font>
      <fill>
        <patternFill patternType="solid">
          <fgColor rgb="FFE2EFDA"/>
          <bgColor rgb="FFE2EF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showGridLines="0" tabSelected="1" workbookViewId="0"/>
  </sheetViews>
  <sheetFormatPr baseColWidth="10" defaultColWidth="9.140625" defaultRowHeight="15"/>
  <cols>
    <col min="1" max="1" width="4" customWidth="1"/>
    <col min="2" max="2" width="28" customWidth="1"/>
    <col min="3" max="3" width="50" customWidth="1"/>
  </cols>
  <sheetData>
    <row r="2" spans="2:3">
      <c r="B2" s="23" t="s">
        <v>0</v>
      </c>
      <c r="C2" s="23"/>
    </row>
    <row r="3" spans="2:3">
      <c r="B3" s="23"/>
      <c r="C3" s="23"/>
    </row>
    <row r="4" spans="2:3" ht="17.25">
      <c r="B4" s="1" t="s">
        <v>1</v>
      </c>
    </row>
    <row r="6" spans="2:3" ht="16.5">
      <c r="B6" s="2" t="s">
        <v>2</v>
      </c>
    </row>
    <row r="7" spans="2:3">
      <c r="B7" s="3" t="s">
        <v>3</v>
      </c>
    </row>
    <row r="8" spans="2:3">
      <c r="B8" s="3" t="s">
        <v>4</v>
      </c>
    </row>
    <row r="9" spans="2:3">
      <c r="B9" s="3" t="s">
        <v>5</v>
      </c>
    </row>
    <row r="10" spans="2:3">
      <c r="B10" s="3" t="s">
        <v>6</v>
      </c>
    </row>
    <row r="12" spans="2:3" ht="16.5">
      <c r="B12" s="2" t="s">
        <v>7</v>
      </c>
    </row>
    <row r="13" spans="2:3">
      <c r="B13" s="3" t="s">
        <v>8</v>
      </c>
    </row>
    <row r="14" spans="2:3">
      <c r="B14" s="3" t="s">
        <v>9</v>
      </c>
    </row>
    <row r="15" spans="2:3">
      <c r="B15" s="3" t="s">
        <v>10</v>
      </c>
    </row>
    <row r="17" spans="2:3" ht="17.25">
      <c r="B17" s="4" t="s">
        <v>11</v>
      </c>
    </row>
    <row r="18" spans="2:3">
      <c r="B18" s="5" t="s">
        <v>12</v>
      </c>
      <c r="C18" s="5" t="s">
        <v>13</v>
      </c>
    </row>
    <row r="19" spans="2:3">
      <c r="B19" s="6" t="s">
        <v>14</v>
      </c>
      <c r="C19" s="7">
        <v>1000</v>
      </c>
    </row>
    <row r="20" spans="2:3">
      <c r="B20" s="6" t="s">
        <v>15</v>
      </c>
      <c r="C20" s="7">
        <f>SUMIF(Preguntas!F9:F18, "Correcto", Preguntas!C9:C18)</f>
        <v>0</v>
      </c>
    </row>
    <row r="21" spans="2:3">
      <c r="B21" s="6" t="s">
        <v>16</v>
      </c>
      <c r="C21" s="8" t="str">
        <f>IF(C20=1000, "COMPLETADO", IF(C20&gt;=700, "APROBADO", "EN PROGRESO"))</f>
        <v>EN PROGRESO</v>
      </c>
    </row>
  </sheetData>
  <mergeCells count="1">
    <mergeCell ref="B2:C3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5"/>
  <sheetViews>
    <sheetView workbookViewId="0"/>
  </sheetViews>
  <sheetFormatPr baseColWidth="10" defaultColWidth="9.140625" defaultRowHeight="15"/>
  <cols>
    <col min="1" max="1" width="15" customWidth="1"/>
    <col min="2" max="2" width="24" customWidth="1"/>
    <col min="3" max="3" width="18" customWidth="1"/>
    <col min="4" max="5" width="20" customWidth="1"/>
    <col min="6" max="6" width="18" customWidth="1"/>
    <col min="7" max="7" width="20" customWidth="1"/>
    <col min="8" max="8" width="24" customWidth="1"/>
    <col min="9" max="9" width="20" customWidth="1"/>
  </cols>
  <sheetData>
    <row r="2" spans="1:9">
      <c r="A2" s="24" t="s">
        <v>17</v>
      </c>
      <c r="B2" s="24"/>
      <c r="C2" s="24"/>
      <c r="D2" s="24"/>
      <c r="E2" s="24"/>
      <c r="F2" s="24"/>
      <c r="G2" s="24"/>
      <c r="H2" s="24"/>
      <c r="I2" s="24"/>
    </row>
    <row r="3" spans="1:9">
      <c r="A3" s="24"/>
      <c r="B3" s="24"/>
      <c r="C3" s="24"/>
      <c r="D3" s="24"/>
      <c r="E3" s="24"/>
      <c r="F3" s="24"/>
      <c r="G3" s="24"/>
      <c r="H3" s="24"/>
      <c r="I3" s="24"/>
    </row>
    <row r="5" spans="1:9" ht="30" customHeight="1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</row>
    <row r="6" spans="1:9">
      <c r="A6" s="10" t="s">
        <v>27</v>
      </c>
      <c r="B6" s="11" t="s">
        <v>28</v>
      </c>
      <c r="C6" s="12">
        <v>2100</v>
      </c>
      <c r="D6" s="13">
        <v>45</v>
      </c>
      <c r="E6" s="14"/>
      <c r="F6" s="14"/>
      <c r="G6" s="14"/>
      <c r="H6" s="14"/>
      <c r="I6" s="14"/>
    </row>
    <row r="7" spans="1:9">
      <c r="A7" s="15" t="s">
        <v>29</v>
      </c>
      <c r="B7" s="16" t="s">
        <v>30</v>
      </c>
      <c r="C7" s="17">
        <v>2500</v>
      </c>
      <c r="D7" s="18">
        <v>38</v>
      </c>
      <c r="E7" s="14"/>
      <c r="F7" s="14"/>
      <c r="G7" s="14"/>
      <c r="H7" s="14"/>
      <c r="I7" s="14"/>
    </row>
    <row r="8" spans="1:9">
      <c r="A8" s="10" t="s">
        <v>31</v>
      </c>
      <c r="B8" s="11" t="s">
        <v>32</v>
      </c>
      <c r="C8" s="12">
        <v>2200</v>
      </c>
      <c r="D8" s="13">
        <v>52</v>
      </c>
      <c r="E8" s="14"/>
      <c r="F8" s="14"/>
      <c r="G8" s="14"/>
      <c r="H8" s="14"/>
      <c r="I8" s="14"/>
    </row>
    <row r="9" spans="1:9">
      <c r="A9" s="15" t="s">
        <v>33</v>
      </c>
      <c r="B9" s="16" t="s">
        <v>34</v>
      </c>
      <c r="C9" s="17">
        <v>2800</v>
      </c>
      <c r="D9" s="18">
        <v>28</v>
      </c>
      <c r="E9" s="14"/>
      <c r="F9" s="14"/>
      <c r="G9" s="14"/>
      <c r="H9" s="14"/>
      <c r="I9" s="14"/>
    </row>
    <row r="10" spans="1:9">
      <c r="A10" s="10" t="s">
        <v>35</v>
      </c>
      <c r="B10" s="11" t="s">
        <v>36</v>
      </c>
      <c r="C10" s="12">
        <v>2400</v>
      </c>
      <c r="D10" s="13">
        <v>40</v>
      </c>
      <c r="E10" s="14"/>
      <c r="F10" s="14"/>
      <c r="G10" s="14"/>
      <c r="H10" s="14"/>
      <c r="I10" s="14"/>
    </row>
    <row r="11" spans="1:9">
      <c r="A11" s="15" t="s">
        <v>37</v>
      </c>
      <c r="B11" s="16" t="s">
        <v>38</v>
      </c>
      <c r="C11" s="17">
        <v>2150</v>
      </c>
      <c r="D11" s="18">
        <v>33</v>
      </c>
      <c r="E11" s="14"/>
      <c r="F11" s="14"/>
      <c r="G11" s="14"/>
      <c r="H11" s="14"/>
      <c r="I11" s="14"/>
    </row>
    <row r="12" spans="1:9">
      <c r="A12" s="10" t="s">
        <v>39</v>
      </c>
      <c r="B12" s="11" t="s">
        <v>40</v>
      </c>
      <c r="C12" s="12">
        <v>2900</v>
      </c>
      <c r="D12" s="13">
        <v>55</v>
      </c>
      <c r="E12" s="14"/>
      <c r="F12" s="14"/>
      <c r="G12" s="14"/>
      <c r="H12" s="14"/>
      <c r="I12" s="14"/>
    </row>
    <row r="13" spans="1:9">
      <c r="A13" s="15" t="s">
        <v>41</v>
      </c>
      <c r="B13" s="16" t="s">
        <v>42</v>
      </c>
      <c r="C13" s="17">
        <v>2600</v>
      </c>
      <c r="D13" s="18">
        <v>30</v>
      </c>
      <c r="E13" s="14"/>
      <c r="F13" s="14"/>
      <c r="G13" s="14"/>
      <c r="H13" s="14"/>
      <c r="I13" s="14"/>
    </row>
    <row r="14" spans="1:9">
      <c r="A14" s="10" t="s">
        <v>43</v>
      </c>
      <c r="B14" s="11" t="s">
        <v>44</v>
      </c>
      <c r="C14" s="12">
        <v>2300</v>
      </c>
      <c r="D14" s="13">
        <v>48</v>
      </c>
      <c r="E14" s="14"/>
      <c r="F14" s="14"/>
      <c r="G14" s="14"/>
      <c r="H14" s="14"/>
      <c r="I14" s="14"/>
    </row>
    <row r="15" spans="1:9">
      <c r="A15" s="15" t="s">
        <v>45</v>
      </c>
      <c r="B15" s="16" t="s">
        <v>46</v>
      </c>
      <c r="C15" s="17">
        <v>2750</v>
      </c>
      <c r="D15" s="18">
        <v>35</v>
      </c>
      <c r="E15" s="14"/>
      <c r="F15" s="14"/>
      <c r="G15" s="14"/>
      <c r="H15" s="14"/>
      <c r="I15" s="14"/>
    </row>
  </sheetData>
  <mergeCells count="1">
    <mergeCell ref="A2:I3"/>
  </mergeCell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10"/>
  <sheetViews>
    <sheetView workbookViewId="0"/>
  </sheetViews>
  <sheetFormatPr baseColWidth="10" defaultColWidth="9.140625" defaultRowHeight="15"/>
  <cols>
    <col min="1" max="1" width="4" customWidth="1"/>
    <col min="2" max="2" width="38" customWidth="1"/>
    <col min="3" max="3" width="18" customWidth="1"/>
  </cols>
  <sheetData>
    <row r="2" spans="2:3">
      <c r="B2" s="25" t="s">
        <v>47</v>
      </c>
      <c r="C2" s="25"/>
    </row>
    <row r="3" spans="2:3">
      <c r="B3" s="25"/>
      <c r="C3" s="25"/>
    </row>
    <row r="5" spans="2:3">
      <c r="B5" s="5" t="s">
        <v>48</v>
      </c>
      <c r="C5" s="19" t="s">
        <v>49</v>
      </c>
    </row>
    <row r="6" spans="2:3">
      <c r="B6" s="11" t="s">
        <v>50</v>
      </c>
      <c r="C6" s="20">
        <v>400</v>
      </c>
    </row>
    <row r="7" spans="2:3">
      <c r="B7" s="11" t="s">
        <v>51</v>
      </c>
      <c r="C7" s="21">
        <v>0.08</v>
      </c>
    </row>
    <row r="8" spans="2:3">
      <c r="B8" s="11" t="s">
        <v>52</v>
      </c>
      <c r="C8" s="20">
        <v>25</v>
      </c>
    </row>
    <row r="9" spans="2:3">
      <c r="B9" s="11" t="s">
        <v>53</v>
      </c>
      <c r="C9" s="21">
        <v>0.125</v>
      </c>
    </row>
    <row r="10" spans="2:3">
      <c r="B10" s="11" t="s">
        <v>54</v>
      </c>
      <c r="C10" s="22">
        <v>9.85</v>
      </c>
    </row>
  </sheetData>
  <mergeCells count="1">
    <mergeCell ref="B2:C3"/>
  </mergeCell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18"/>
  <sheetViews>
    <sheetView workbookViewId="0">
      <selection activeCell="H19" sqref="H19"/>
    </sheetView>
  </sheetViews>
  <sheetFormatPr baseColWidth="10" defaultColWidth="9.140625" defaultRowHeight="15"/>
  <cols>
    <col min="1" max="1" width="6" style="27" customWidth="1"/>
    <col min="2" max="2" width="75" style="27" customWidth="1"/>
    <col min="3" max="3" width="8" style="27" customWidth="1"/>
    <col min="4" max="4" width="20" style="27" customWidth="1"/>
    <col min="5" max="5" width="16" style="27" customWidth="1"/>
    <col min="6" max="6" width="14" style="27" customWidth="1"/>
    <col min="7" max="16384" width="9.140625" style="27"/>
  </cols>
  <sheetData>
    <row r="2" spans="1:6">
      <c r="A2" s="26" t="s">
        <v>55</v>
      </c>
      <c r="B2" s="26"/>
      <c r="C2" s="26"/>
      <c r="D2" s="26"/>
      <c r="E2" s="26"/>
      <c r="F2" s="26"/>
    </row>
    <row r="3" spans="1:6">
      <c r="A3" s="26"/>
      <c r="B3" s="26"/>
      <c r="C3" s="26"/>
      <c r="D3" s="26"/>
      <c r="E3" s="26"/>
      <c r="F3" s="26"/>
    </row>
    <row r="5" spans="1:6">
      <c r="A5" s="28" t="s">
        <v>56</v>
      </c>
      <c r="B5" s="28"/>
      <c r="C5" s="28"/>
      <c r="D5" s="28"/>
      <c r="E5" s="28"/>
      <c r="F5" s="28"/>
    </row>
    <row r="6" spans="1:6">
      <c r="A6" s="28"/>
      <c r="B6" s="28"/>
      <c r="C6" s="28"/>
      <c r="D6" s="28"/>
      <c r="E6" s="28"/>
      <c r="F6" s="28"/>
    </row>
    <row r="8" spans="1:6" ht="24" customHeight="1">
      <c r="A8" s="29" t="s">
        <v>57</v>
      </c>
      <c r="B8" s="29" t="s">
        <v>58</v>
      </c>
      <c r="C8" s="29" t="s">
        <v>59</v>
      </c>
      <c r="D8" s="29" t="s">
        <v>60</v>
      </c>
      <c r="E8" s="29" t="s">
        <v>61</v>
      </c>
      <c r="F8" s="29" t="s">
        <v>62</v>
      </c>
    </row>
    <row r="9" spans="1:6" ht="27.95" customHeight="1">
      <c r="A9" s="30">
        <v>1</v>
      </c>
      <c r="B9" s="31" t="s">
        <v>63</v>
      </c>
      <c r="C9" s="32">
        <v>80</v>
      </c>
      <c r="D9" s="33"/>
      <c r="E9" s="34" t="s">
        <v>64</v>
      </c>
      <c r="F9" s="38" t="str">
        <f>IF(ISBLANK(D9), "Pendiente", IF(ROUND(D9,2)=161600, "Correcto", "Incorrecto"))</f>
        <v>Pendiente</v>
      </c>
    </row>
    <row r="10" spans="1:6" ht="27.95" customHeight="1">
      <c r="A10" s="30">
        <v>2</v>
      </c>
      <c r="B10" s="31" t="s">
        <v>65</v>
      </c>
      <c r="C10" s="32">
        <v>80</v>
      </c>
      <c r="D10" s="35"/>
      <c r="E10" s="34" t="s">
        <v>66</v>
      </c>
      <c r="F10" s="38" t="str">
        <f>IF(ISBLANK(D10), "Pendiente", IF(ROUND(D10,2)=40.4, "Correcto", "Incorrecto"))</f>
        <v>Pendiente</v>
      </c>
    </row>
    <row r="11" spans="1:6" ht="27.95" customHeight="1">
      <c r="A11" s="30">
        <v>3</v>
      </c>
      <c r="B11" s="31" t="s">
        <v>67</v>
      </c>
      <c r="C11" s="32">
        <v>100</v>
      </c>
      <c r="D11" s="33"/>
      <c r="E11" s="34" t="s">
        <v>68</v>
      </c>
      <c r="F11" s="38" t="str">
        <f>IF(ISBLANK(D11), "Pendiente", IF(ROUND(D11,2)=12928, "Correcto", "Incorrecto"))</f>
        <v>Pendiente</v>
      </c>
    </row>
    <row r="12" spans="1:6" ht="27.95" customHeight="1">
      <c r="A12" s="30">
        <v>4</v>
      </c>
      <c r="B12" s="31" t="s">
        <v>69</v>
      </c>
      <c r="C12" s="32">
        <v>120</v>
      </c>
      <c r="D12" s="33"/>
      <c r="E12" s="34" t="s">
        <v>70</v>
      </c>
      <c r="F12" s="38" t="str">
        <f>IF(ISBLANK(D12), "Pendiente", IF(ROUND(D12,2)=41762, "Correcto", "Incorrecto"))</f>
        <v>Pendiente</v>
      </c>
    </row>
    <row r="13" spans="1:6" ht="27.95" customHeight="1">
      <c r="A13" s="30">
        <v>5</v>
      </c>
      <c r="B13" s="31" t="s">
        <v>71</v>
      </c>
      <c r="C13" s="32">
        <v>100</v>
      </c>
      <c r="D13" s="33"/>
      <c r="E13" s="34" t="s">
        <v>72</v>
      </c>
      <c r="F13" s="38" t="str">
        <f>IF(ISBLANK(D13), "Pendiente", IF(ROUND(D13,2)=5280.63, "Correcto", "Incorrecto"))</f>
        <v>Pendiente</v>
      </c>
    </row>
    <row r="14" spans="1:6" ht="27.95" customHeight="1">
      <c r="A14" s="30">
        <v>6</v>
      </c>
      <c r="B14" s="31" t="s">
        <v>73</v>
      </c>
      <c r="C14" s="32">
        <v>100</v>
      </c>
      <c r="D14" s="33"/>
      <c r="E14" s="34" t="s">
        <v>74</v>
      </c>
      <c r="F14" s="38" t="str">
        <f>IF(ISBLANK(D14), "Pendiente", IF(ROUND(D14,2)=3527.13, "Correcto", "Incorrecto"))</f>
        <v>Pendiente</v>
      </c>
    </row>
    <row r="15" spans="1:6" ht="27.95" customHeight="1">
      <c r="A15" s="30">
        <v>7</v>
      </c>
      <c r="B15" s="31" t="s">
        <v>75</v>
      </c>
      <c r="C15" s="32">
        <v>100</v>
      </c>
      <c r="D15" s="36"/>
      <c r="E15" s="34" t="s">
        <v>76</v>
      </c>
      <c r="F15" s="38" t="str">
        <f>IF(ISBLANK(D15), "Pendiente", IF(D15=6, "Correcto", "Incorrecto"))</f>
        <v>Pendiente</v>
      </c>
    </row>
    <row r="16" spans="1:6" ht="27.95" customHeight="1">
      <c r="A16" s="30">
        <v>8</v>
      </c>
      <c r="B16" s="31" t="s">
        <v>77</v>
      </c>
      <c r="C16" s="32">
        <v>100</v>
      </c>
      <c r="D16" s="33"/>
      <c r="E16" s="34" t="s">
        <v>78</v>
      </c>
      <c r="F16" s="38" t="str">
        <f>IF(ISBLANK(D16), "Pendiente", IF(ROUND(D16,2)=596.6, "Correcto", "Incorrecto"))</f>
        <v>Pendiente</v>
      </c>
    </row>
    <row r="17" spans="1:6" ht="27.95" customHeight="1">
      <c r="A17" s="30">
        <v>9</v>
      </c>
      <c r="B17" s="31" t="s">
        <v>79</v>
      </c>
      <c r="C17" s="32">
        <v>100</v>
      </c>
      <c r="D17" s="36"/>
      <c r="E17" s="34" t="s">
        <v>80</v>
      </c>
      <c r="F17" s="38" t="str">
        <f>IF(ISBLANK(D17), "Pendiente", IF(D17=4, "Correcto", "Incorrecto"))</f>
        <v>Pendiente</v>
      </c>
    </row>
    <row r="18" spans="1:6" ht="27.95" customHeight="1">
      <c r="A18" s="30">
        <v>10</v>
      </c>
      <c r="B18" s="31" t="s">
        <v>81</v>
      </c>
      <c r="C18" s="32">
        <v>120</v>
      </c>
      <c r="D18" s="37"/>
      <c r="E18" s="34" t="s">
        <v>82</v>
      </c>
      <c r="F18" s="38" t="str">
        <f>IF(ISBLANK(D18), "Pendiente", IF(ROUND(D18,2)=4239.8, "Correcto", "Incorrecto"))</f>
        <v>Pendiente</v>
      </c>
    </row>
  </sheetData>
  <sheetProtection algorithmName="SHA-512" hashValue="9Y4kPunzZDRqY7topDPB3sZYaDtiQ/1S2IkyF0b+dhd4U9i+HvUZ407q1bB2cmI9BQjfj90F57cgiZoOjgqGMA==" saltValue="jSHnf0ItpHmOBP1oo6Jn6A==" spinCount="100000" sheet="1" objects="1" scenarios="1"/>
  <mergeCells count="2">
    <mergeCell ref="A2:F3"/>
    <mergeCell ref="A5:F6"/>
  </mergeCells>
  <conditionalFormatting sqref="F9:F18">
    <cfRule type="cellIs" dxfId="2" priority="1" operator="equal">
      <formula>"Correcto"</formula>
    </cfRule>
    <cfRule type="cellIs" dxfId="1" priority="2" operator="equal">
      <formula>"Incorrecto"</formula>
    </cfRule>
    <cfRule type="cellIs" dxfId="0" priority="3" operator="equal">
      <formula>"Pendiente"</formula>
    </cfRule>
  </conditionalFormatting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Calculo_Planilla</vt:lpstr>
      <vt:lpstr>Referencias</vt:lpstr>
      <vt:lpstr>Preguntas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2026-06-19T05:42:35Z</dcterms:created>
  <dcterms:modified xsi:type="dcterms:W3CDTF">2026-08-29T05:50:03Z</dcterms:modified>
  <cp:category/>
</cp:coreProperties>
</file>