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5248BFC-E33A-446A-8B43-3230C8264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" r:id="rId1"/>
    <sheet name="Registro_Ventas" sheetId="2" r:id="rId2"/>
    <sheet name="Referencias" sheetId="3" r:id="rId3"/>
    <sheet name="Analisis" sheetId="4" r:id="rId4"/>
    <sheet name="Preguntas" sheetId="5" r:id="rId5"/>
  </sheets>
  <definedNames>
    <definedName name="_xlnm._FilterDatabase" localSheetId="1" hidden="1">Registro_Ventas!$A$5:$J$45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5" l="1"/>
  <c r="F13" i="5"/>
  <c r="F10" i="5"/>
  <c r="F9" i="5"/>
  <c r="F16" i="5"/>
  <c r="F15" i="5"/>
  <c r="F14" i="5"/>
  <c r="F11" i="5"/>
  <c r="F17" i="5" l="1"/>
  <c r="F12" i="5"/>
  <c r="C22" i="1" s="1"/>
  <c r="C23" i="1" s="1"/>
</calcChain>
</file>

<file path=xl/sharedStrings.xml><?xml version="1.0" encoding="utf-8"?>
<sst xmlns="http://schemas.openxmlformats.org/spreadsheetml/2006/main" count="223" uniqueCount="120">
  <si>
    <t>PIXELWORLD THEME PARK</t>
  </si>
  <si>
    <t>Misión 5: Ventas de Souvenirs y Tablas Dinámicas (Nivel Básico - Clase)</t>
  </si>
  <si>
    <t>HISTORIA Y LORE</t>
  </si>
  <si>
    <t>¡Bienvenido a la tienda principal de PixelWorld! Contamos con un reporte</t>
  </si>
  <si>
    <t>de ventas diario de las tiendas del parque. Para que la dirección pueda</t>
  </si>
  <si>
    <t>evaluar las finanzas, tu misión consiste en completar los subtotales,</t>
  </si>
  <si>
    <t>impuestos y totales recaudados de forma automatizada, y consolidar los</t>
  </si>
  <si>
    <t>datos en una Tabla Dinámica. ¡Analiza el desempeño y responde las preguntas!</t>
  </si>
  <si>
    <t>REGLAS DEL RETO</t>
  </si>
  <si>
    <t>1. Resuelve las preguntas en la hoja 'Preguntas' ingresando fórmulas en la columna amarilla.</t>
  </si>
  <si>
    <t>2. Completa primero las columnas calculadas en 'Registro_Ventas' usando fórmulas.</t>
  </si>
  <si>
    <t>3. Asegúrate de referenciar de forma absoluta ($) la tasa de impuesto en Referencias.</t>
  </si>
  <si>
    <t>4. Crea una Tabla Dinámica en la pestaña 'Analisis' para responder con velocidad.</t>
  </si>
  <si>
    <t>TABLERO DE PUNTOS</t>
  </si>
  <si>
    <t>Concepto</t>
  </si>
  <si>
    <t>Valor / Resultado</t>
  </si>
  <si>
    <t>Puntos Máximos del Reto</t>
  </si>
  <si>
    <t>Puntos Obtenidos</t>
  </si>
  <si>
    <t>Estado del Reto</t>
  </si>
  <si>
    <t>SOUVENIRS PIXELWORLD - REGISTRO DE VENTAS DIARIAS</t>
  </si>
  <si>
    <t>ID Transacción</t>
  </si>
  <si>
    <t>Fecha Venta</t>
  </si>
  <si>
    <t>Tienda</t>
  </si>
  <si>
    <t>Vendedor</t>
  </si>
  <si>
    <t>Producto</t>
  </si>
  <si>
    <t>Cantidad</t>
  </si>
  <si>
    <t>Precio Unitario</t>
  </si>
  <si>
    <t>Subtotal</t>
  </si>
  <si>
    <t>Impuesto</t>
  </si>
  <si>
    <t>Total</t>
  </si>
  <si>
    <t>TX-B5001</t>
  </si>
  <si>
    <t>Tienda Fantasía</t>
  </si>
  <si>
    <t>Sofía</t>
  </si>
  <si>
    <t>Algodón de Azúcar</t>
  </si>
  <si>
    <t>TX-B5002</t>
  </si>
  <si>
    <t>Tienda Aventura</t>
  </si>
  <si>
    <t>Carlos</t>
  </si>
  <si>
    <t>Helado de Nitrógeno</t>
  </si>
  <si>
    <t>TX-B5003</t>
  </si>
  <si>
    <t>Tienda Futuro</t>
  </si>
  <si>
    <t>Mateo</t>
  </si>
  <si>
    <t>Gomitas Mágicas</t>
  </si>
  <si>
    <t>TX-B5004</t>
  </si>
  <si>
    <t>Tienda Terror</t>
  </si>
  <si>
    <t>Diego</t>
  </si>
  <si>
    <t>Palomitas de Maíz</t>
  </si>
  <si>
    <t>TX-B5005</t>
  </si>
  <si>
    <t>Camila</t>
  </si>
  <si>
    <t>Bebida Pixel</t>
  </si>
  <si>
    <t>TX-B5006</t>
  </si>
  <si>
    <t>Llavero Parque</t>
  </si>
  <si>
    <t>TX-B5007</t>
  </si>
  <si>
    <t>Sombrero Pixel</t>
  </si>
  <si>
    <t>TX-B5008</t>
  </si>
  <si>
    <t>Manzana Acaramelada</t>
  </si>
  <si>
    <t>TX-B5009</t>
  </si>
  <si>
    <t>Varita Luminosa</t>
  </si>
  <si>
    <t>TX-B5010</t>
  </si>
  <si>
    <t>TX-B5011</t>
  </si>
  <si>
    <t>TX-B5012</t>
  </si>
  <si>
    <t>TX-B5013</t>
  </si>
  <si>
    <t>TX-B5014</t>
  </si>
  <si>
    <t>TX-B5015</t>
  </si>
  <si>
    <t>TX-B5016</t>
  </si>
  <si>
    <t>TX-B5017</t>
  </si>
  <si>
    <t>TX-B5018</t>
  </si>
  <si>
    <t>TX-B5019</t>
  </si>
  <si>
    <t>TX-B5020</t>
  </si>
  <si>
    <t>TX-B5021</t>
  </si>
  <si>
    <t>TX-B5022</t>
  </si>
  <si>
    <t>TX-B5023</t>
  </si>
  <si>
    <t>TX-B5024</t>
  </si>
  <si>
    <t>TX-B5025</t>
  </si>
  <si>
    <t>TX-B5026</t>
  </si>
  <si>
    <t>TX-B5027</t>
  </si>
  <si>
    <t>TX-B5028</t>
  </si>
  <si>
    <t>TX-B5029</t>
  </si>
  <si>
    <t>TX-B5030</t>
  </si>
  <si>
    <t>TX-B5031</t>
  </si>
  <si>
    <t>TX-B5032</t>
  </si>
  <si>
    <t>TX-B5033</t>
  </si>
  <si>
    <t>TX-B5034</t>
  </si>
  <si>
    <t>TX-B5035</t>
  </si>
  <si>
    <t>TX-B5036</t>
  </si>
  <si>
    <t>TX-B5037</t>
  </si>
  <si>
    <t>TX-B5038</t>
  </si>
  <si>
    <t>TX-B5039</t>
  </si>
  <si>
    <t>TX-B5040</t>
  </si>
  <si>
    <t>PARÁMETROS DEL RETO</t>
  </si>
  <si>
    <t>Parámetro</t>
  </si>
  <si>
    <t>Valor</t>
  </si>
  <si>
    <t>Tasa de Impuesto (IVA)</t>
  </si>
  <si>
    <t>ÁREA DE ANÁLISIS: TABLA DINÁMICA
Instrucciones: Haz clic en Insertar &gt; Tabla Dinámica en el menú superior de Excel. Selecciona el rango completo de la pestaña 'Registro_Ventas' (A5:J45) y ubica el informe en esta pestaña (por ejemplo, a partir de la celda B6) para responder las preguntas del panel.</t>
  </si>
  <si>
    <t>PANEL DE PREGUNTAS (TABLAS DINÁMICAS Y ARITMÉTICA BÁSICA)</t>
  </si>
  <si>
    <t>Instrucciones: Completa las columnas calculadas en 'Registro_Ventas' (Subtotal, Impuesto, Total) e inserta una Tabla Dinámica en la pestaña 'Analisis'. Resuelve las preguntas ingresando fórmulas o valores en la columna amarilla (Tu Respuesta). El validador verificará automáticamente.</t>
  </si>
  <si>
    <t>#</t>
  </si>
  <si>
    <t>Descripción del Reto</t>
  </si>
  <si>
    <t>Puntos</t>
  </si>
  <si>
    <t>Tu Respuesta</t>
  </si>
  <si>
    <t>Pista</t>
  </si>
  <si>
    <t>Estado</t>
  </si>
  <si>
    <t>¿Cuál es el importe total de ingresos brutos (Suma de Subtotal) generado en la 'Tienda Fantasía'?</t>
  </si>
  <si>
    <t>1x</t>
  </si>
  <si>
    <t>¿Cuál es el promedio de ingresos netos (columna Total) por transacción en la 'Tienda Futuro'?</t>
  </si>
  <si>
    <t>¿Qué producto registró la menor cantidad total de unidades vendidas?</t>
  </si>
  <si>
    <t>¿Qué tienda registró la mayor facturación total incluyendo impuestos (Suma de Total)?</t>
  </si>
  <si>
    <t>Tixxxxxxxxxxx</t>
  </si>
  <si>
    <t>¿Cuál fue la venta individual más alta en valor total (Máximo de Total) registrada en el mes?</t>
  </si>
  <si>
    <t>Xxxxx</t>
  </si>
  <si>
    <t>Xxxxxxxxxxxxxxxxxxx</t>
  </si>
  <si>
    <t>3xx,0x</t>
  </si>
  <si>
    <t>1xx,5x</t>
  </si>
  <si>
    <t>¿Cuál es la cantidad total (unidades) de productos vendidos en todo el mes?</t>
  </si>
  <si>
    <t>18x</t>
  </si>
  <si>
    <t>¿Cuántas transacciones se realizaron en la 'Tienda Aventura'?</t>
  </si>
  <si>
    <t>¿Cuál es el monto total de impuesto recaudado en todo el mes?</t>
  </si>
  <si>
    <t>¿Qué vendedor registró el mayor volumen (cantidad) de ventas de productos)?</t>
  </si>
  <si>
    <t>6x,9x</t>
  </si>
  <si>
    <t>¿A cuánto asciende el total acumulado de la columna 'Total' (ingresos netos totales)?</t>
  </si>
  <si>
    <t>26xx,5x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</si>
</sst>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>
    <font>
      <sz val="11"/>
      <color theme="1"/>
      <name val="Calibri"/>
      <family val="2"/>
      <scheme val="minor"/>
    </font>
    <font>
      <b/>
      <sz val="18"/>
      <color rgb="FFFFFFFF"/>
      <name val="Segoe UI"/>
    </font>
    <font>
      <b/>
      <i/>
      <sz val="12"/>
      <color rgb="FF595959"/>
      <name val="Segoe UI"/>
    </font>
    <font>
      <b/>
      <sz val="11"/>
      <color rgb="FF1F4E78"/>
      <name val="Segoe UI"/>
    </font>
    <font>
      <sz val="10"/>
      <name val="Segoe UI"/>
    </font>
    <font>
      <b/>
      <sz val="12"/>
      <name val="Segoe UI"/>
    </font>
    <font>
      <b/>
      <sz val="10"/>
      <color rgb="FFFFFFFF"/>
      <name val="Segoe UI"/>
    </font>
    <font>
      <b/>
      <sz val="10"/>
      <name val="Segoe UI"/>
    </font>
    <font>
      <b/>
      <sz val="14"/>
      <color rgb="FFFFFFFF"/>
      <name val="Segoe UI"/>
    </font>
    <font>
      <b/>
      <sz val="9.5"/>
      <color rgb="FFFFFFFF"/>
      <name val="Segoe UI"/>
    </font>
    <font>
      <sz val="9.5"/>
      <name val="Segoe UI"/>
    </font>
    <font>
      <b/>
      <sz val="12"/>
      <color rgb="FFFFFFFF"/>
      <name val="Segoe UI"/>
    </font>
    <font>
      <i/>
      <sz val="10"/>
      <name val="Segoe UI"/>
    </font>
    <font>
      <i/>
      <sz val="9"/>
      <name val="Segoe UI"/>
    </font>
    <font>
      <i/>
      <sz val="9.5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2F4F7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2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10" fillId="3" borderId="1" xfId="0" applyNumberFormat="1" applyFont="1" applyFill="1" applyBorder="1" applyAlignment="1">
      <alignment horizontal="right"/>
    </xf>
    <xf numFmtId="0" fontId="10" fillId="4" borderId="1" xfId="0" applyFont="1" applyFill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3" fontId="10" fillId="4" borderId="1" xfId="0" applyNumberFormat="1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/>
    <xf numFmtId="9" fontId="7" fillId="0" borderId="1" xfId="0" applyNumberFormat="1" applyFont="1" applyBorder="1" applyAlignment="1">
      <alignment horizont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2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3" fontId="7" fillId="0" borderId="1" xfId="0" applyNumberFormat="1" applyFont="1" applyBorder="1" applyAlignment="1" applyProtection="1">
      <alignment horizontal="center"/>
      <protection hidden="1"/>
    </xf>
    <xf numFmtId="49" fontId="7" fillId="0" borderId="1" xfId="0" applyNumberFormat="1" applyFont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3" fontId="7" fillId="3" borderId="1" xfId="0" applyNumberFormat="1" applyFont="1" applyFill="1" applyBorder="1" applyAlignment="1" applyProtection="1">
      <alignment horizontal="right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 applyProtection="1">
      <alignment horizontal="right" vertical="center"/>
      <protection locked="0"/>
    </xf>
    <xf numFmtId="49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8" fillId="2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 wrapText="1"/>
      <protection locked="0"/>
    </xf>
  </cellXfs>
  <cellStyles count="1">
    <cellStyle name="Normal" xfId="0" builtinId="0"/>
  </cellStyles>
  <dxfs count="3">
    <dxf>
      <font>
        <b/>
        <color rgb="FF7F7F7F"/>
      </font>
      <fill>
        <patternFill patternType="solid">
          <fgColor rgb="FFFFF2CC"/>
          <bgColor rgb="FFFFF2CC"/>
        </patternFill>
      </fill>
    </dxf>
    <dxf>
      <font>
        <b/>
        <color rgb="FFC65911"/>
      </font>
      <fill>
        <patternFill patternType="solid">
          <fgColor rgb="FFFCE4D6"/>
          <bgColor rgb="FFFCE4D6"/>
        </patternFill>
      </fill>
    </dxf>
    <dxf>
      <font>
        <b/>
        <color rgb="FF375623"/>
      </font>
      <fill>
        <patternFill patternType="solid">
          <fgColor rgb="FFE2EFDA"/>
          <bgColor rgb="FFE2EF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showGridLines="0" tabSelected="1" topLeftCell="A6" workbookViewId="0">
      <selection activeCell="C23" sqref="C23"/>
    </sheetView>
  </sheetViews>
  <sheetFormatPr baseColWidth="10" defaultColWidth="9.140625" defaultRowHeight="15"/>
  <cols>
    <col min="1" max="1" width="4" style="17" customWidth="1"/>
    <col min="2" max="2" width="28" style="17" customWidth="1"/>
    <col min="3" max="3" width="50" style="17" customWidth="1"/>
    <col min="4" max="16384" width="9.140625" style="17"/>
  </cols>
  <sheetData>
    <row r="2" spans="2:3">
      <c r="B2" s="35" t="s">
        <v>0</v>
      </c>
      <c r="C2" s="35"/>
    </row>
    <row r="3" spans="2:3">
      <c r="B3" s="35"/>
      <c r="C3" s="35"/>
    </row>
    <row r="4" spans="2:3" ht="17.25">
      <c r="B4" s="18" t="s">
        <v>1</v>
      </c>
    </row>
    <row r="6" spans="2:3" ht="16.5">
      <c r="B6" s="19" t="s">
        <v>2</v>
      </c>
    </row>
    <row r="7" spans="2:3">
      <c r="B7" s="20" t="s">
        <v>3</v>
      </c>
    </row>
    <row r="8" spans="2:3">
      <c r="B8" s="20" t="s">
        <v>4</v>
      </c>
    </row>
    <row r="9" spans="2:3">
      <c r="B9" s="20" t="s">
        <v>5</v>
      </c>
    </row>
    <row r="10" spans="2:3">
      <c r="B10" s="20" t="s">
        <v>6</v>
      </c>
    </row>
    <row r="11" spans="2:3">
      <c r="B11" s="20" t="s">
        <v>7</v>
      </c>
    </row>
    <row r="13" spans="2:3" ht="16.5">
      <c r="B13" s="19" t="s">
        <v>8</v>
      </c>
    </row>
    <row r="14" spans="2:3">
      <c r="B14" s="20" t="s">
        <v>9</v>
      </c>
    </row>
    <row r="15" spans="2:3">
      <c r="B15" s="20" t="s">
        <v>10</v>
      </c>
    </row>
    <row r="16" spans="2:3">
      <c r="B16" s="20" t="s">
        <v>11</v>
      </c>
    </row>
    <row r="17" spans="2:3">
      <c r="B17" s="20" t="s">
        <v>12</v>
      </c>
    </row>
    <row r="19" spans="2:3" ht="17.25">
      <c r="B19" s="21" t="s">
        <v>13</v>
      </c>
    </row>
    <row r="20" spans="2:3">
      <c r="B20" s="22" t="s">
        <v>14</v>
      </c>
      <c r="C20" s="22" t="s">
        <v>15</v>
      </c>
    </row>
    <row r="21" spans="2:3">
      <c r="B21" s="23" t="s">
        <v>16</v>
      </c>
      <c r="C21" s="24">
        <v>1000</v>
      </c>
    </row>
    <row r="22" spans="2:3">
      <c r="B22" s="23" t="s">
        <v>17</v>
      </c>
      <c r="C22" s="24">
        <f>SUMIF(Preguntas!F9:F18, "Correcto", Preguntas!C9:C18)</f>
        <v>0</v>
      </c>
    </row>
    <row r="23" spans="2:3">
      <c r="B23" s="23" t="s">
        <v>18</v>
      </c>
      <c r="C23" s="25" t="str">
        <f>IF(C22=1000, "COMPLETADO", IF(C22&gt;=700, "APROBADO", "EN PROGRESO"))</f>
        <v>EN PROGRESO</v>
      </c>
    </row>
  </sheetData>
  <sheetProtection algorithmName="SHA-512" hashValue="gPvdxwoPBiGRDpK2qsCOGtqeQHhZ4IIBQV6AHlkCa0I7b6r5svuweFrBogz9SPUyrNwCvtyKZv3yMO77g1NtPQ==" saltValue="Yk+Yg+tB9edL+z7isNd0Dw==" spinCount="100000" sheet="1" objects="1" scenarios="1"/>
  <mergeCells count="1">
    <mergeCell ref="B2:C3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5"/>
  <sheetViews>
    <sheetView workbookViewId="0">
      <selection activeCell="A2" sqref="A2:J3"/>
    </sheetView>
  </sheetViews>
  <sheetFormatPr baseColWidth="10" defaultColWidth="9.140625" defaultRowHeight="15"/>
  <cols>
    <col min="1" max="1" width="16" customWidth="1"/>
    <col min="2" max="2" width="14" customWidth="1"/>
    <col min="3" max="4" width="18" customWidth="1"/>
    <col min="5" max="5" width="26" customWidth="1"/>
    <col min="6" max="6" width="12" customWidth="1"/>
    <col min="7" max="10" width="16" customWidth="1"/>
  </cols>
  <sheetData>
    <row r="2" spans="1:10">
      <c r="A2" s="36" t="s">
        <v>19</v>
      </c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36"/>
      <c r="B3" s="36"/>
      <c r="C3" s="36"/>
      <c r="D3" s="36"/>
      <c r="E3" s="36"/>
      <c r="F3" s="36"/>
      <c r="G3" s="36"/>
      <c r="H3" s="36"/>
      <c r="I3" s="36"/>
      <c r="J3" s="36"/>
    </row>
    <row r="5" spans="1:10" ht="32.1" customHeight="1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 t="s">
        <v>29</v>
      </c>
    </row>
    <row r="6" spans="1:10">
      <c r="A6" s="3" t="s">
        <v>30</v>
      </c>
      <c r="B6" s="4">
        <v>46296.166666666672</v>
      </c>
      <c r="C6" s="3" t="s">
        <v>31</v>
      </c>
      <c r="D6" s="5" t="s">
        <v>32</v>
      </c>
      <c r="E6" s="5" t="s">
        <v>33</v>
      </c>
      <c r="F6" s="6">
        <v>5</v>
      </c>
      <c r="G6" s="7">
        <v>12</v>
      </c>
      <c r="H6" s="8"/>
      <c r="I6" s="8"/>
      <c r="J6" s="8"/>
    </row>
    <row r="7" spans="1:10">
      <c r="A7" s="9" t="s">
        <v>34</v>
      </c>
      <c r="B7" s="10">
        <v>46296.166666666672</v>
      </c>
      <c r="C7" s="9" t="s">
        <v>35</v>
      </c>
      <c r="D7" s="11" t="s">
        <v>32</v>
      </c>
      <c r="E7" s="11" t="s">
        <v>37</v>
      </c>
      <c r="F7" s="12">
        <v>2</v>
      </c>
      <c r="G7" s="13">
        <v>22</v>
      </c>
      <c r="H7" s="8"/>
      <c r="I7" s="8"/>
      <c r="J7" s="8"/>
    </row>
    <row r="8" spans="1:10">
      <c r="A8" s="3" t="s">
        <v>38</v>
      </c>
      <c r="B8" s="4">
        <v>46296.166666666672</v>
      </c>
      <c r="C8" s="3" t="s">
        <v>39</v>
      </c>
      <c r="D8" s="5" t="s">
        <v>32</v>
      </c>
      <c r="E8" s="5" t="s">
        <v>41</v>
      </c>
      <c r="F8" s="6">
        <v>3</v>
      </c>
      <c r="G8" s="7">
        <v>10</v>
      </c>
      <c r="H8" s="8"/>
      <c r="I8" s="8"/>
      <c r="J8" s="8"/>
    </row>
    <row r="9" spans="1:10">
      <c r="A9" s="9" t="s">
        <v>42</v>
      </c>
      <c r="B9" s="10">
        <v>46296.166666666672</v>
      </c>
      <c r="C9" s="9" t="s">
        <v>43</v>
      </c>
      <c r="D9" s="11" t="s">
        <v>44</v>
      </c>
      <c r="E9" s="11" t="s">
        <v>45</v>
      </c>
      <c r="F9" s="12">
        <v>10</v>
      </c>
      <c r="G9" s="13">
        <v>15</v>
      </c>
      <c r="H9" s="8"/>
      <c r="I9" s="8"/>
      <c r="J9" s="8"/>
    </row>
    <row r="10" spans="1:10">
      <c r="A10" s="3" t="s">
        <v>46</v>
      </c>
      <c r="B10" s="4">
        <v>46297.166666666672</v>
      </c>
      <c r="C10" s="3" t="s">
        <v>31</v>
      </c>
      <c r="D10" s="5" t="s">
        <v>47</v>
      </c>
      <c r="E10" s="5" t="s">
        <v>48</v>
      </c>
      <c r="F10" s="6">
        <v>4</v>
      </c>
      <c r="G10" s="7">
        <v>8</v>
      </c>
      <c r="H10" s="8"/>
      <c r="I10" s="8"/>
      <c r="J10" s="8"/>
    </row>
    <row r="11" spans="1:10">
      <c r="A11" s="9" t="s">
        <v>49</v>
      </c>
      <c r="B11" s="10">
        <v>46297.166666666672</v>
      </c>
      <c r="C11" s="9" t="s">
        <v>35</v>
      </c>
      <c r="D11" s="11" t="s">
        <v>32</v>
      </c>
      <c r="E11" s="11" t="s">
        <v>50</v>
      </c>
      <c r="F11" s="12">
        <v>3</v>
      </c>
      <c r="G11" s="13">
        <v>14</v>
      </c>
      <c r="H11" s="8"/>
      <c r="I11" s="8"/>
      <c r="J11" s="8"/>
    </row>
    <row r="12" spans="1:10">
      <c r="A12" s="3" t="s">
        <v>51</v>
      </c>
      <c r="B12" s="4">
        <v>46297.166666666672</v>
      </c>
      <c r="C12" s="3" t="s">
        <v>39</v>
      </c>
      <c r="D12" s="5" t="s">
        <v>40</v>
      </c>
      <c r="E12" s="5" t="s">
        <v>52</v>
      </c>
      <c r="F12" s="6">
        <v>2</v>
      </c>
      <c r="G12" s="7">
        <v>30</v>
      </c>
      <c r="H12" s="8"/>
      <c r="I12" s="8"/>
      <c r="J12" s="8"/>
    </row>
    <row r="13" spans="1:10">
      <c r="A13" s="9" t="s">
        <v>53</v>
      </c>
      <c r="B13" s="10">
        <v>46298.166666666672</v>
      </c>
      <c r="C13" s="9" t="s">
        <v>43</v>
      </c>
      <c r="D13" s="11" t="s">
        <v>40</v>
      </c>
      <c r="E13" s="11" t="s">
        <v>54</v>
      </c>
      <c r="F13" s="12">
        <v>5</v>
      </c>
      <c r="G13" s="13">
        <v>18</v>
      </c>
      <c r="H13" s="8"/>
      <c r="I13" s="8"/>
      <c r="J13" s="8"/>
    </row>
    <row r="14" spans="1:10">
      <c r="A14" s="3" t="s">
        <v>55</v>
      </c>
      <c r="B14" s="4">
        <v>46298.166666666672</v>
      </c>
      <c r="C14" s="3" t="s">
        <v>39</v>
      </c>
      <c r="D14" s="5" t="s">
        <v>44</v>
      </c>
      <c r="E14" s="5" t="s">
        <v>56</v>
      </c>
      <c r="F14" s="6">
        <v>1</v>
      </c>
      <c r="G14" s="7">
        <v>25</v>
      </c>
      <c r="H14" s="8"/>
      <c r="I14" s="8"/>
      <c r="J14" s="8"/>
    </row>
    <row r="15" spans="1:10">
      <c r="A15" s="9" t="s">
        <v>57</v>
      </c>
      <c r="B15" s="10">
        <v>46298.166666666672</v>
      </c>
      <c r="C15" s="9" t="s">
        <v>35</v>
      </c>
      <c r="D15" s="11" t="s">
        <v>47</v>
      </c>
      <c r="E15" s="11" t="s">
        <v>33</v>
      </c>
      <c r="F15" s="12">
        <v>6</v>
      </c>
      <c r="G15" s="13">
        <v>12</v>
      </c>
      <c r="H15" s="8"/>
      <c r="I15" s="8"/>
      <c r="J15" s="8"/>
    </row>
    <row r="16" spans="1:10">
      <c r="A16" s="3" t="s">
        <v>58</v>
      </c>
      <c r="B16" s="4">
        <v>46299.166666666672</v>
      </c>
      <c r="C16" s="3" t="s">
        <v>39</v>
      </c>
      <c r="D16" s="5" t="s">
        <v>40</v>
      </c>
      <c r="E16" s="5" t="s">
        <v>41</v>
      </c>
      <c r="F16" s="6">
        <v>8</v>
      </c>
      <c r="G16" s="7">
        <v>10</v>
      </c>
      <c r="H16" s="8"/>
      <c r="I16" s="8"/>
      <c r="J16" s="8"/>
    </row>
    <row r="17" spans="1:10">
      <c r="A17" s="9" t="s">
        <v>59</v>
      </c>
      <c r="B17" s="10">
        <v>46299.166666666672</v>
      </c>
      <c r="C17" s="9" t="s">
        <v>43</v>
      </c>
      <c r="D17" s="11" t="s">
        <v>32</v>
      </c>
      <c r="E17" s="11" t="s">
        <v>48</v>
      </c>
      <c r="F17" s="12">
        <v>7</v>
      </c>
      <c r="G17" s="13">
        <v>8</v>
      </c>
      <c r="H17" s="8"/>
      <c r="I17" s="8"/>
      <c r="J17" s="8"/>
    </row>
    <row r="18" spans="1:10">
      <c r="A18" s="3" t="s">
        <v>60</v>
      </c>
      <c r="B18" s="4">
        <v>46300.166666666672</v>
      </c>
      <c r="C18" s="3" t="s">
        <v>39</v>
      </c>
      <c r="D18" s="5" t="s">
        <v>40</v>
      </c>
      <c r="E18" s="5" t="s">
        <v>45</v>
      </c>
      <c r="F18" s="6">
        <v>4</v>
      </c>
      <c r="G18" s="7">
        <v>15</v>
      </c>
      <c r="H18" s="8"/>
      <c r="I18" s="8"/>
      <c r="J18" s="8"/>
    </row>
    <row r="19" spans="1:10">
      <c r="A19" s="9" t="s">
        <v>61</v>
      </c>
      <c r="B19" s="10">
        <v>46300.166666666672</v>
      </c>
      <c r="C19" s="9" t="s">
        <v>35</v>
      </c>
      <c r="D19" s="11" t="s">
        <v>44</v>
      </c>
      <c r="E19" s="11" t="s">
        <v>50</v>
      </c>
      <c r="F19" s="12">
        <v>5</v>
      </c>
      <c r="G19" s="13">
        <v>14</v>
      </c>
      <c r="H19" s="8"/>
      <c r="I19" s="8"/>
      <c r="J19" s="8"/>
    </row>
    <row r="20" spans="1:10">
      <c r="A20" s="3" t="s">
        <v>62</v>
      </c>
      <c r="B20" s="4">
        <v>46300.166666666672</v>
      </c>
      <c r="C20" s="3" t="s">
        <v>39</v>
      </c>
      <c r="D20" s="5" t="s">
        <v>47</v>
      </c>
      <c r="E20" s="5" t="s">
        <v>52</v>
      </c>
      <c r="F20" s="6">
        <v>1</v>
      </c>
      <c r="G20" s="7">
        <v>30</v>
      </c>
      <c r="H20" s="8"/>
      <c r="I20" s="8"/>
      <c r="J20" s="8"/>
    </row>
    <row r="21" spans="1:10">
      <c r="A21" s="9" t="s">
        <v>63</v>
      </c>
      <c r="B21" s="10">
        <v>46301.166666666672</v>
      </c>
      <c r="C21" s="9" t="s">
        <v>43</v>
      </c>
      <c r="D21" s="11" t="s">
        <v>40</v>
      </c>
      <c r="E21" s="11" t="s">
        <v>54</v>
      </c>
      <c r="F21" s="12">
        <v>3</v>
      </c>
      <c r="G21" s="13">
        <v>18</v>
      </c>
      <c r="H21" s="8"/>
      <c r="I21" s="8"/>
      <c r="J21" s="8"/>
    </row>
    <row r="22" spans="1:10">
      <c r="A22" s="3" t="s">
        <v>64</v>
      </c>
      <c r="B22" s="4">
        <v>46301.166666666672</v>
      </c>
      <c r="C22" s="3" t="s">
        <v>39</v>
      </c>
      <c r="D22" s="5" t="s">
        <v>32</v>
      </c>
      <c r="E22" s="5" t="s">
        <v>33</v>
      </c>
      <c r="F22" s="6">
        <v>8</v>
      </c>
      <c r="G22" s="7">
        <v>12</v>
      </c>
      <c r="H22" s="8"/>
      <c r="I22" s="8"/>
      <c r="J22" s="8"/>
    </row>
    <row r="23" spans="1:10">
      <c r="A23" s="9" t="s">
        <v>65</v>
      </c>
      <c r="B23" s="10">
        <v>46301.166666666672</v>
      </c>
      <c r="C23" s="9" t="s">
        <v>35</v>
      </c>
      <c r="D23" s="11" t="s">
        <v>40</v>
      </c>
      <c r="E23" s="11" t="s">
        <v>56</v>
      </c>
      <c r="F23" s="12">
        <v>2</v>
      </c>
      <c r="G23" s="13">
        <v>25</v>
      </c>
      <c r="H23" s="8"/>
      <c r="I23" s="8"/>
      <c r="J23" s="8"/>
    </row>
    <row r="24" spans="1:10">
      <c r="A24" s="3" t="s">
        <v>66</v>
      </c>
      <c r="B24" s="4">
        <v>46302.166666666672</v>
      </c>
      <c r="C24" s="3" t="s">
        <v>39</v>
      </c>
      <c r="D24" s="5" t="s">
        <v>32</v>
      </c>
      <c r="E24" s="5" t="s">
        <v>41</v>
      </c>
      <c r="F24" s="6">
        <v>5</v>
      </c>
      <c r="G24" s="7">
        <v>10</v>
      </c>
      <c r="H24" s="8"/>
      <c r="I24" s="8"/>
      <c r="J24" s="8"/>
    </row>
    <row r="25" spans="1:10">
      <c r="A25" s="9" t="s">
        <v>67</v>
      </c>
      <c r="B25" s="10">
        <v>46302.166666666672</v>
      </c>
      <c r="C25" s="9" t="s">
        <v>43</v>
      </c>
      <c r="D25" s="11" t="s">
        <v>47</v>
      </c>
      <c r="E25" s="11" t="s">
        <v>48</v>
      </c>
      <c r="F25" s="12">
        <v>6</v>
      </c>
      <c r="G25" s="13">
        <v>8</v>
      </c>
      <c r="H25" s="8"/>
      <c r="I25" s="8"/>
      <c r="J25" s="8"/>
    </row>
    <row r="26" spans="1:10">
      <c r="A26" s="3" t="s">
        <v>68</v>
      </c>
      <c r="B26" s="4">
        <v>46303.166666666672</v>
      </c>
      <c r="C26" s="3" t="s">
        <v>31</v>
      </c>
      <c r="D26" s="5" t="s">
        <v>40</v>
      </c>
      <c r="E26" s="5" t="s">
        <v>45</v>
      </c>
      <c r="F26" s="6">
        <v>3</v>
      </c>
      <c r="G26" s="7">
        <v>15</v>
      </c>
      <c r="H26" s="8"/>
      <c r="I26" s="8"/>
      <c r="J26" s="8"/>
    </row>
    <row r="27" spans="1:10">
      <c r="A27" s="9" t="s">
        <v>69</v>
      </c>
      <c r="B27" s="10">
        <v>46303.166666666672</v>
      </c>
      <c r="C27" s="9" t="s">
        <v>35</v>
      </c>
      <c r="D27" s="11" t="s">
        <v>32</v>
      </c>
      <c r="E27" s="11" t="s">
        <v>50</v>
      </c>
      <c r="F27" s="12">
        <v>4</v>
      </c>
      <c r="G27" s="13">
        <v>14</v>
      </c>
      <c r="H27" s="8"/>
      <c r="I27" s="8"/>
      <c r="J27" s="8"/>
    </row>
    <row r="28" spans="1:10">
      <c r="A28" s="3" t="s">
        <v>70</v>
      </c>
      <c r="B28" s="4">
        <v>46303.166666666672</v>
      </c>
      <c r="C28" s="3" t="s">
        <v>39</v>
      </c>
      <c r="D28" s="5" t="s">
        <v>36</v>
      </c>
      <c r="E28" s="5" t="s">
        <v>52</v>
      </c>
      <c r="F28" s="6">
        <v>3</v>
      </c>
      <c r="G28" s="7">
        <v>30</v>
      </c>
      <c r="H28" s="8"/>
      <c r="I28" s="8"/>
      <c r="J28" s="8"/>
    </row>
    <row r="29" spans="1:10">
      <c r="A29" s="9" t="s">
        <v>71</v>
      </c>
      <c r="B29" s="10">
        <v>46304.166666666672</v>
      </c>
      <c r="C29" s="9" t="s">
        <v>43</v>
      </c>
      <c r="D29" s="11" t="s">
        <v>32</v>
      </c>
      <c r="E29" s="11" t="s">
        <v>54</v>
      </c>
      <c r="F29" s="12">
        <v>4</v>
      </c>
      <c r="G29" s="13">
        <v>18</v>
      </c>
      <c r="H29" s="8"/>
      <c r="I29" s="8"/>
      <c r="J29" s="8"/>
    </row>
    <row r="30" spans="1:10">
      <c r="A30" s="3" t="s">
        <v>72</v>
      </c>
      <c r="B30" s="4">
        <v>46304.166666666672</v>
      </c>
      <c r="C30" s="3" t="s">
        <v>43</v>
      </c>
      <c r="D30" s="5" t="s">
        <v>47</v>
      </c>
      <c r="E30" s="5" t="s">
        <v>56</v>
      </c>
      <c r="F30" s="6">
        <v>2</v>
      </c>
      <c r="G30" s="7">
        <v>25</v>
      </c>
      <c r="H30" s="8"/>
      <c r="I30" s="8"/>
      <c r="J30" s="8"/>
    </row>
    <row r="31" spans="1:10">
      <c r="A31" s="9" t="s">
        <v>73</v>
      </c>
      <c r="B31" s="10">
        <v>46304.166666666672</v>
      </c>
      <c r="C31" s="9" t="s">
        <v>35</v>
      </c>
      <c r="D31" s="11" t="s">
        <v>40</v>
      </c>
      <c r="E31" s="11" t="s">
        <v>33</v>
      </c>
      <c r="F31" s="12">
        <v>5</v>
      </c>
      <c r="G31" s="13">
        <v>12</v>
      </c>
      <c r="H31" s="8"/>
      <c r="I31" s="8"/>
      <c r="J31" s="8"/>
    </row>
    <row r="32" spans="1:10">
      <c r="A32" s="3" t="s">
        <v>74</v>
      </c>
      <c r="B32" s="4">
        <v>46305.166666666672</v>
      </c>
      <c r="C32" s="3" t="s">
        <v>39</v>
      </c>
      <c r="D32" s="5" t="s">
        <v>32</v>
      </c>
      <c r="E32" s="5" t="s">
        <v>41</v>
      </c>
      <c r="F32" s="6">
        <v>10</v>
      </c>
      <c r="G32" s="7">
        <v>10</v>
      </c>
      <c r="H32" s="8"/>
      <c r="I32" s="8"/>
      <c r="J32" s="8"/>
    </row>
    <row r="33" spans="1:10">
      <c r="A33" s="9" t="s">
        <v>75</v>
      </c>
      <c r="B33" s="10">
        <v>46305.166666666672</v>
      </c>
      <c r="C33" s="9" t="s">
        <v>43</v>
      </c>
      <c r="D33" s="11" t="s">
        <v>36</v>
      </c>
      <c r="E33" s="11" t="s">
        <v>48</v>
      </c>
      <c r="F33" s="12">
        <v>8</v>
      </c>
      <c r="G33" s="13">
        <v>8</v>
      </c>
      <c r="H33" s="8"/>
      <c r="I33" s="8"/>
      <c r="J33" s="8"/>
    </row>
    <row r="34" spans="1:10">
      <c r="A34" s="3" t="s">
        <v>76</v>
      </c>
      <c r="B34" s="4">
        <v>46305.166666666672</v>
      </c>
      <c r="C34" s="3" t="s">
        <v>31</v>
      </c>
      <c r="D34" s="5" t="s">
        <v>44</v>
      </c>
      <c r="E34" s="5" t="s">
        <v>45</v>
      </c>
      <c r="F34" s="6">
        <v>5</v>
      </c>
      <c r="G34" s="7">
        <v>15</v>
      </c>
      <c r="H34" s="8"/>
      <c r="I34" s="8"/>
      <c r="J34" s="8"/>
    </row>
    <row r="35" spans="1:10">
      <c r="A35" s="9" t="s">
        <v>77</v>
      </c>
      <c r="B35" s="10">
        <v>46305.166666666672</v>
      </c>
      <c r="C35" s="9" t="s">
        <v>35</v>
      </c>
      <c r="D35" s="11" t="s">
        <v>47</v>
      </c>
      <c r="E35" s="11" t="s">
        <v>50</v>
      </c>
      <c r="F35" s="12">
        <v>6</v>
      </c>
      <c r="G35" s="13">
        <v>14</v>
      </c>
      <c r="H35" s="8"/>
      <c r="I35" s="8"/>
      <c r="J35" s="8"/>
    </row>
    <row r="36" spans="1:10">
      <c r="A36" s="3" t="s">
        <v>78</v>
      </c>
      <c r="B36" s="4">
        <v>46306.166666666672</v>
      </c>
      <c r="C36" s="3" t="s">
        <v>39</v>
      </c>
      <c r="D36" s="5" t="s">
        <v>40</v>
      </c>
      <c r="E36" s="5" t="s">
        <v>52</v>
      </c>
      <c r="F36" s="6">
        <v>2</v>
      </c>
      <c r="G36" s="7">
        <v>30</v>
      </c>
      <c r="H36" s="8"/>
      <c r="I36" s="8"/>
      <c r="J36" s="8"/>
    </row>
    <row r="37" spans="1:10">
      <c r="A37" s="9" t="s">
        <v>79</v>
      </c>
      <c r="B37" s="10">
        <v>46306.166666666672</v>
      </c>
      <c r="C37" s="9" t="s">
        <v>43</v>
      </c>
      <c r="D37" s="11" t="s">
        <v>32</v>
      </c>
      <c r="E37" s="11" t="s">
        <v>54</v>
      </c>
      <c r="F37" s="12">
        <v>4</v>
      </c>
      <c r="G37" s="13">
        <v>18</v>
      </c>
      <c r="H37" s="8"/>
      <c r="I37" s="8"/>
      <c r="J37" s="8"/>
    </row>
    <row r="38" spans="1:10">
      <c r="A38" s="3" t="s">
        <v>80</v>
      </c>
      <c r="B38" s="4">
        <v>46306.166666666672</v>
      </c>
      <c r="C38" s="3" t="s">
        <v>31</v>
      </c>
      <c r="D38" s="5" t="s">
        <v>36</v>
      </c>
      <c r="E38" s="5" t="s">
        <v>33</v>
      </c>
      <c r="F38" s="6">
        <v>7</v>
      </c>
      <c r="G38" s="7">
        <v>12</v>
      </c>
      <c r="H38" s="8"/>
      <c r="I38" s="8"/>
      <c r="J38" s="8"/>
    </row>
    <row r="39" spans="1:10">
      <c r="A39" s="9" t="s">
        <v>81</v>
      </c>
      <c r="B39" s="10">
        <v>46307.166666666672</v>
      </c>
      <c r="C39" s="9" t="s">
        <v>35</v>
      </c>
      <c r="D39" s="11" t="s">
        <v>44</v>
      </c>
      <c r="E39" s="11" t="s">
        <v>56</v>
      </c>
      <c r="F39" s="12">
        <v>3</v>
      </c>
      <c r="G39" s="13">
        <v>25</v>
      </c>
      <c r="H39" s="8"/>
      <c r="I39" s="8"/>
      <c r="J39" s="8"/>
    </row>
    <row r="40" spans="1:10">
      <c r="A40" s="3" t="s">
        <v>82</v>
      </c>
      <c r="B40" s="4">
        <v>46307.166666666672</v>
      </c>
      <c r="C40" s="3" t="s">
        <v>43</v>
      </c>
      <c r="D40" s="5" t="s">
        <v>47</v>
      </c>
      <c r="E40" s="5" t="s">
        <v>41</v>
      </c>
      <c r="F40" s="6">
        <v>6</v>
      </c>
      <c r="G40" s="7">
        <v>10</v>
      </c>
      <c r="H40" s="8"/>
      <c r="I40" s="8"/>
      <c r="J40" s="8"/>
    </row>
    <row r="41" spans="1:10">
      <c r="A41" s="9" t="s">
        <v>83</v>
      </c>
      <c r="B41" s="10">
        <v>46307.166666666672</v>
      </c>
      <c r="C41" s="9" t="s">
        <v>43</v>
      </c>
      <c r="D41" s="11" t="s">
        <v>40</v>
      </c>
      <c r="E41" s="11" t="s">
        <v>48</v>
      </c>
      <c r="F41" s="12">
        <v>5</v>
      </c>
      <c r="G41" s="13">
        <v>8</v>
      </c>
      <c r="H41" s="8"/>
      <c r="I41" s="8"/>
      <c r="J41" s="8"/>
    </row>
    <row r="42" spans="1:10">
      <c r="A42" s="3" t="s">
        <v>84</v>
      </c>
      <c r="B42" s="4">
        <v>46308.166666666672</v>
      </c>
      <c r="C42" s="3" t="s">
        <v>31</v>
      </c>
      <c r="D42" s="5" t="s">
        <v>32</v>
      </c>
      <c r="E42" s="5" t="s">
        <v>45</v>
      </c>
      <c r="F42" s="6">
        <v>6</v>
      </c>
      <c r="G42" s="7">
        <v>15</v>
      </c>
      <c r="H42" s="8"/>
      <c r="I42" s="8"/>
      <c r="J42" s="8"/>
    </row>
    <row r="43" spans="1:10">
      <c r="A43" s="9" t="s">
        <v>85</v>
      </c>
      <c r="B43" s="10">
        <v>46308.166666666672</v>
      </c>
      <c r="C43" s="9" t="s">
        <v>35</v>
      </c>
      <c r="D43" s="11" t="s">
        <v>36</v>
      </c>
      <c r="E43" s="11" t="s">
        <v>50</v>
      </c>
      <c r="F43" s="12">
        <v>4</v>
      </c>
      <c r="G43" s="13">
        <v>14</v>
      </c>
      <c r="H43" s="8"/>
      <c r="I43" s="8"/>
      <c r="J43" s="8"/>
    </row>
    <row r="44" spans="1:10">
      <c r="A44" s="3" t="s">
        <v>86</v>
      </c>
      <c r="B44" s="4">
        <v>46308.166666666672</v>
      </c>
      <c r="C44" s="3" t="s">
        <v>43</v>
      </c>
      <c r="D44" s="5" t="s">
        <v>44</v>
      </c>
      <c r="E44" s="5" t="s">
        <v>52</v>
      </c>
      <c r="F44" s="6">
        <v>1</v>
      </c>
      <c r="G44" s="7">
        <v>30</v>
      </c>
      <c r="H44" s="8"/>
      <c r="I44" s="8"/>
      <c r="J44" s="8"/>
    </row>
    <row r="45" spans="1:10">
      <c r="A45" s="9" t="s">
        <v>87</v>
      </c>
      <c r="B45" s="10">
        <v>46308.166666666672</v>
      </c>
      <c r="C45" s="9" t="s">
        <v>43</v>
      </c>
      <c r="D45" s="11" t="s">
        <v>47</v>
      </c>
      <c r="E45" s="11" t="s">
        <v>54</v>
      </c>
      <c r="F45" s="12">
        <v>3</v>
      </c>
      <c r="G45" s="13">
        <v>18</v>
      </c>
      <c r="H45" s="8"/>
      <c r="I45" s="8"/>
      <c r="J45" s="8"/>
    </row>
  </sheetData>
  <mergeCells count="1">
    <mergeCell ref="A2:J3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6"/>
  <sheetViews>
    <sheetView workbookViewId="0"/>
  </sheetViews>
  <sheetFormatPr baseColWidth="10" defaultColWidth="9.140625" defaultRowHeight="15"/>
  <cols>
    <col min="1" max="1" width="4" customWidth="1"/>
    <col min="2" max="2" width="28" customWidth="1"/>
    <col min="3" max="3" width="18" customWidth="1"/>
  </cols>
  <sheetData>
    <row r="2" spans="2:3">
      <c r="B2" s="37" t="s">
        <v>88</v>
      </c>
      <c r="C2" s="37"/>
    </row>
    <row r="3" spans="2:3">
      <c r="B3" s="37"/>
      <c r="C3" s="37"/>
    </row>
    <row r="5" spans="2:3">
      <c r="B5" s="1" t="s">
        <v>89</v>
      </c>
      <c r="C5" s="14" t="s">
        <v>90</v>
      </c>
    </row>
    <row r="6" spans="2:3">
      <c r="B6" s="15" t="s">
        <v>91</v>
      </c>
      <c r="C6" s="16">
        <v>0.13</v>
      </c>
    </row>
  </sheetData>
  <mergeCells count="1">
    <mergeCell ref="B2:C3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4"/>
  <sheetViews>
    <sheetView topLeftCell="B1" workbookViewId="0">
      <selection activeCell="C9" sqref="C9"/>
    </sheetView>
  </sheetViews>
  <sheetFormatPr baseColWidth="10" defaultColWidth="9.140625" defaultRowHeight="15"/>
  <cols>
    <col min="1" max="1" width="4" customWidth="1"/>
    <col min="2" max="2" width="17.5703125" bestFit="1" customWidth="1"/>
    <col min="3" max="3" width="16.5703125" bestFit="1" customWidth="1"/>
    <col min="4" max="4" width="17" bestFit="1" customWidth="1"/>
    <col min="5" max="5" width="20.85546875" bestFit="1" customWidth="1"/>
    <col min="6" max="6" width="16.5703125" bestFit="1" customWidth="1"/>
    <col min="7" max="8" width="17.5703125" bestFit="1" customWidth="1"/>
    <col min="9" max="9" width="17.42578125" bestFit="1" customWidth="1"/>
    <col min="10" max="10" width="17.5703125" bestFit="1" customWidth="1"/>
  </cols>
  <sheetData>
    <row r="2" spans="2:5" ht="27" customHeight="1">
      <c r="B2" s="38" t="s">
        <v>92</v>
      </c>
      <c r="C2" s="38"/>
      <c r="D2" s="38"/>
      <c r="E2" s="38"/>
    </row>
    <row r="3" spans="2:5" ht="27.75" customHeight="1">
      <c r="B3" s="38"/>
      <c r="C3" s="38"/>
      <c r="D3" s="38"/>
      <c r="E3" s="38"/>
    </row>
    <row r="4" spans="2:5" ht="48.75" customHeight="1">
      <c r="B4" s="38"/>
      <c r="C4" s="38"/>
      <c r="D4" s="38"/>
      <c r="E4" s="38"/>
    </row>
  </sheetData>
  <mergeCells count="1">
    <mergeCell ref="B2:E4"/>
  </mergeCell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18"/>
  <sheetViews>
    <sheetView workbookViewId="0">
      <selection activeCell="D21" sqref="D21"/>
    </sheetView>
  </sheetViews>
  <sheetFormatPr baseColWidth="10" defaultColWidth="9.140625" defaultRowHeight="15"/>
  <cols>
    <col min="1" max="1" width="6" style="17" customWidth="1"/>
    <col min="2" max="2" width="75" style="17" customWidth="1"/>
    <col min="3" max="3" width="8" style="17" customWidth="1"/>
    <col min="4" max="4" width="20" style="17" customWidth="1"/>
    <col min="5" max="5" width="16" style="17" customWidth="1"/>
    <col min="6" max="6" width="14" style="17" customWidth="1"/>
    <col min="7" max="16384" width="9.140625" style="17"/>
  </cols>
  <sheetData>
    <row r="2" spans="1:6">
      <c r="A2" s="39" t="s">
        <v>93</v>
      </c>
      <c r="B2" s="39"/>
      <c r="C2" s="39"/>
      <c r="D2" s="39"/>
      <c r="E2" s="39"/>
      <c r="F2" s="39"/>
    </row>
    <row r="3" spans="1:6">
      <c r="A3" s="39"/>
      <c r="B3" s="39"/>
      <c r="C3" s="39"/>
      <c r="D3" s="39"/>
      <c r="E3" s="39"/>
      <c r="F3" s="39"/>
    </row>
    <row r="5" spans="1:6">
      <c r="A5" s="40" t="s">
        <v>94</v>
      </c>
      <c r="B5" s="40"/>
      <c r="C5" s="40"/>
      <c r="D5" s="40"/>
      <c r="E5" s="40"/>
      <c r="F5" s="40"/>
    </row>
    <row r="6" spans="1:6">
      <c r="A6" s="40"/>
      <c r="B6" s="40"/>
      <c r="C6" s="40"/>
      <c r="D6" s="40"/>
      <c r="E6" s="40"/>
      <c r="F6" s="40"/>
    </row>
    <row r="8" spans="1:6" ht="24" customHeight="1">
      <c r="A8" s="26" t="s">
        <v>95</v>
      </c>
      <c r="B8" s="26" t="s">
        <v>96</v>
      </c>
      <c r="C8" s="26" t="s">
        <v>97</v>
      </c>
      <c r="D8" s="26" t="s">
        <v>98</v>
      </c>
      <c r="E8" s="26" t="s">
        <v>99</v>
      </c>
      <c r="F8" s="26" t="s">
        <v>100</v>
      </c>
    </row>
    <row r="9" spans="1:6" ht="27.95" customHeight="1">
      <c r="A9" s="27">
        <v>1</v>
      </c>
      <c r="B9" s="28" t="s">
        <v>112</v>
      </c>
      <c r="C9" s="29">
        <v>100</v>
      </c>
      <c r="D9" s="30"/>
      <c r="E9" s="31" t="s">
        <v>113</v>
      </c>
      <c r="F9" s="34" t="str">
        <f>IF(ISBLANK(D9), "Pendiente", IF(D9=181, "Correcto", "Incorrecto"))</f>
        <v>Pendiente</v>
      </c>
    </row>
    <row r="10" spans="1:6" ht="27.95" customHeight="1">
      <c r="A10" s="27">
        <v>2</v>
      </c>
      <c r="B10" s="28" t="s">
        <v>101</v>
      </c>
      <c r="C10" s="29">
        <v>100</v>
      </c>
      <c r="D10" s="32"/>
      <c r="E10" s="31" t="s">
        <v>110</v>
      </c>
      <c r="F10" s="34" t="str">
        <f>IF(ISBLANK(D10), "Pendiente", IF(ROUND(D10,2)=386, "Correcto", "Incorrecto"))</f>
        <v>Pendiente</v>
      </c>
    </row>
    <row r="11" spans="1:6" ht="27.95" customHeight="1">
      <c r="A11" s="27">
        <v>3</v>
      </c>
      <c r="B11" s="28" t="s">
        <v>114</v>
      </c>
      <c r="C11" s="29">
        <v>100</v>
      </c>
      <c r="D11" s="30"/>
      <c r="E11" s="31" t="s">
        <v>102</v>
      </c>
      <c r="F11" s="34" t="str">
        <f>IF(ISBLANK(D11), "Pendiente", IF(D11=10, "Correcto", "Incorrecto"))</f>
        <v>Pendiente</v>
      </c>
    </row>
    <row r="12" spans="1:6" ht="27.95" customHeight="1">
      <c r="A12" s="27">
        <v>4</v>
      </c>
      <c r="B12" s="28" t="s">
        <v>115</v>
      </c>
      <c r="C12" s="29">
        <v>100</v>
      </c>
      <c r="D12" s="32"/>
      <c r="E12" s="31" t="s">
        <v>110</v>
      </c>
      <c r="F12" s="34" t="str">
        <f>IF(ISBLANK(D12), "Pendiente", IF(ROUND(D12,2)=327.08, "Correcto", "Incorrecto"))</f>
        <v>Pendiente</v>
      </c>
    </row>
    <row r="13" spans="1:6" ht="27.95" customHeight="1">
      <c r="A13" s="27">
        <v>5</v>
      </c>
      <c r="B13" s="28" t="s">
        <v>103</v>
      </c>
      <c r="C13" s="29">
        <v>100</v>
      </c>
      <c r="D13" s="32"/>
      <c r="E13" s="31" t="s">
        <v>117</v>
      </c>
      <c r="F13" s="34" t="str">
        <f>IF(ISBLANK(D13), "Pendiente", IF(ROUND(D13,2)=69.96, "Correcto", "Incorrecto"))</f>
        <v>Pendiente</v>
      </c>
    </row>
    <row r="14" spans="1:6" ht="27.95" customHeight="1">
      <c r="A14" s="27">
        <v>6</v>
      </c>
      <c r="B14" s="28" t="s">
        <v>116</v>
      </c>
      <c r="C14" s="29">
        <v>100</v>
      </c>
      <c r="D14" s="33"/>
      <c r="E14" s="31" t="s">
        <v>108</v>
      </c>
      <c r="F14" s="34" t="str">
        <f>IF(ISBLANK(D14), "Pendiente", IF(D14="Sofía", "Correcto", "Incorrecto"))</f>
        <v>Pendiente</v>
      </c>
    </row>
    <row r="15" spans="1:6" ht="27.95" customHeight="1">
      <c r="A15" s="27">
        <v>7</v>
      </c>
      <c r="B15" s="28" t="s">
        <v>104</v>
      </c>
      <c r="C15" s="29">
        <v>100</v>
      </c>
      <c r="D15" s="33"/>
      <c r="E15" s="31" t="s">
        <v>109</v>
      </c>
      <c r="F15" s="34" t="str">
        <f>IF(ISBLANK(D15), "Pendiente", IF(D15="Helado de Nitrógeno", "Correcto", "Incorrecto"))</f>
        <v>Pendiente</v>
      </c>
    </row>
    <row r="16" spans="1:6" ht="27.95" customHeight="1">
      <c r="A16" s="27">
        <v>8</v>
      </c>
      <c r="B16" s="28" t="s">
        <v>105</v>
      </c>
      <c r="C16" s="29">
        <v>100</v>
      </c>
      <c r="D16" s="33"/>
      <c r="E16" s="31" t="s">
        <v>106</v>
      </c>
      <c r="F16" s="34" t="str">
        <f>IF(ISBLANK(D16), "Pendiente", IF(D16="Tienda Terror", "Correcto", "Incorrecto"))</f>
        <v>Pendiente</v>
      </c>
    </row>
    <row r="17" spans="1:6" ht="27.95" customHeight="1">
      <c r="A17" s="27">
        <v>9</v>
      </c>
      <c r="B17" s="28" t="s">
        <v>107</v>
      </c>
      <c r="C17" s="29">
        <v>100</v>
      </c>
      <c r="D17" s="32"/>
      <c r="E17" s="31" t="s">
        <v>111</v>
      </c>
      <c r="F17" s="34" t="str">
        <f>IF(ISBLANK(D17), "Pendiente", IF(ROUND(D17,2)=169.5, "Correcto", "Incorrecto"))</f>
        <v>Pendiente</v>
      </c>
    </row>
    <row r="18" spans="1:6" ht="27.95" customHeight="1">
      <c r="A18" s="27">
        <v>10</v>
      </c>
      <c r="B18" s="28" t="s">
        <v>118</v>
      </c>
      <c r="C18" s="29">
        <v>100</v>
      </c>
      <c r="D18" s="32"/>
      <c r="E18" s="31" t="s">
        <v>119</v>
      </c>
      <c r="F18" s="34" t="str">
        <f>IF(ISBLANK(D18), "Pendiente", IF(ROUND(D18,2)=2664.54, "Correcto", "Incorrecto"))</f>
        <v>Pendiente</v>
      </c>
    </row>
  </sheetData>
  <sheetProtection algorithmName="SHA-512" hashValue="nltsQ7fPLmZvcoyzSAciBbrgP2KgiY8XFoY7yvo1xRd+JibFxdd7i1u/71Kd5IhZH8ss1l1sPTYnUg6WD1lGww==" saltValue="UdqC0vsWyB5RlmnUGL8aGA==" spinCount="100000" sheet="1" objects="1" scenarios="1"/>
  <mergeCells count="2">
    <mergeCell ref="A2:F3"/>
    <mergeCell ref="A5:F6"/>
  </mergeCells>
  <conditionalFormatting sqref="F9:F18">
    <cfRule type="cellIs" dxfId="2" priority="1" operator="equal">
      <formula>"Correcto"</formula>
    </cfRule>
    <cfRule type="cellIs" dxfId="1" priority="2" operator="equal">
      <formula>"Incorrecto"</formula>
    </cfRule>
    <cfRule type="cellIs" dxfId="0" priority="3" operator="equal">
      <formula>"Pendiente"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Registro_Ventas</vt:lpstr>
      <vt:lpstr>Referencias</vt:lpstr>
      <vt:lpstr>Analisis</vt:lpstr>
      <vt:lpstr>Preguntas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2026-06-29T19:13:27Z</dcterms:created>
  <dcterms:modified xsi:type="dcterms:W3CDTF">2026-08-29T06:20:46Z</dcterms:modified>
  <cp:category/>
</cp:coreProperties>
</file>